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2385" firstSheet="1" activeTab="2"/>
  </bookViews>
  <sheets>
    <sheet name="The Scene" sheetId="1" r:id="rId1"/>
    <sheet name="Menu" sheetId="10" r:id="rId2"/>
    <sheet name="Position" sheetId="2" r:id="rId3"/>
    <sheet name="Calculation" sheetId="3" r:id="rId4"/>
    <sheet name="Scenario Summary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F8" i="2" l="1"/>
  <c r="F21" i="2" s="1"/>
  <c r="G8" i="2"/>
  <c r="G21" i="2" s="1"/>
  <c r="G22" i="2" s="1"/>
  <c r="H8" i="2"/>
  <c r="I8" i="2"/>
  <c r="I21" i="2" s="1"/>
  <c r="J8" i="2"/>
  <c r="F18" i="2"/>
  <c r="G18" i="2"/>
  <c r="H18" i="2"/>
  <c r="H20" i="2" s="1"/>
  <c r="I18" i="2"/>
  <c r="I20" i="2" s="1"/>
  <c r="J18" i="2"/>
  <c r="J20" i="2" s="1"/>
  <c r="J22" i="2" s="1"/>
  <c r="G20" i="2"/>
  <c r="H21" i="2"/>
  <c r="J21" i="2"/>
  <c r="F20" i="2" l="1"/>
  <c r="F22" i="2" s="1"/>
  <c r="I22" i="2"/>
  <c r="H22" i="2"/>
  <c r="E18" i="2" l="1"/>
  <c r="E8" i="2"/>
  <c r="E21" i="2" s="1"/>
  <c r="E20" i="2" l="1"/>
  <c r="E22" i="2" s="1"/>
  <c r="A3" i="3" s="1"/>
  <c r="G3" i="3" s="1"/>
  <c r="B14" i="3" s="1"/>
</calcChain>
</file>

<file path=xl/sharedStrings.xml><?xml version="1.0" encoding="utf-8"?>
<sst xmlns="http://schemas.openxmlformats.org/spreadsheetml/2006/main" count="71" uniqueCount="68">
  <si>
    <t>Building a working and practical Excel spreadsheet from scratch</t>
  </si>
  <si>
    <t>Our scene:</t>
  </si>
  <si>
    <t>Joe Citizen needs a housing loan from the local bank</t>
  </si>
  <si>
    <t>He is required to supply details of his income,
 his expenses, employment details etc.</t>
  </si>
  <si>
    <t>He wishes to borrow $400,000 over 25 years.</t>
  </si>
  <si>
    <t>The bank is offering loans at 5.5% per annum</t>
  </si>
  <si>
    <t>and also offer monthly repayments</t>
  </si>
  <si>
    <t>Lets build a simple income/expense statement first….</t>
  </si>
  <si>
    <t>Salary</t>
  </si>
  <si>
    <t>Investments</t>
  </si>
  <si>
    <t>Holiday house</t>
  </si>
  <si>
    <t>Expenses (monthly)</t>
  </si>
  <si>
    <t>Income (monthly)</t>
  </si>
  <si>
    <t>Insurance</t>
  </si>
  <si>
    <t>Vehicle</t>
  </si>
  <si>
    <t>Household</t>
  </si>
  <si>
    <t>Food</t>
  </si>
  <si>
    <t>Other</t>
  </si>
  <si>
    <t>Total monthly income</t>
  </si>
  <si>
    <t>Total monthly expenses</t>
  </si>
  <si>
    <t>Gross income</t>
  </si>
  <si>
    <t>Tax @ 25%</t>
  </si>
  <si>
    <t>Net Income</t>
  </si>
  <si>
    <t>Rent</t>
  </si>
  <si>
    <t>Applicants net income</t>
  </si>
  <si>
    <t>Rent to be allowed</t>
  </si>
  <si>
    <t>Available funds for loan
repayment</t>
  </si>
  <si>
    <t>Joe's Income ,Expenses and Employment details</t>
  </si>
  <si>
    <t>Loan repayment must not exceed 75% of available funds</t>
  </si>
  <si>
    <t>Must be employed more than 2 years with present employer</t>
  </si>
  <si>
    <t>Bank loan requirements:</t>
  </si>
  <si>
    <t>Loan calculation</t>
  </si>
  <si>
    <t>Principal</t>
  </si>
  <si>
    <t>Balloon</t>
  </si>
  <si>
    <t>Monthly
Repayment</t>
  </si>
  <si>
    <t>Rate p.a.</t>
  </si>
  <si>
    <t>Term (years)</t>
  </si>
  <si>
    <t>Approved?</t>
  </si>
  <si>
    <t>Linking</t>
  </si>
  <si>
    <t>ABS,PMT,IF,AND</t>
  </si>
  <si>
    <r>
      <rPr>
        <b/>
        <sz val="11"/>
        <color rgb="FFFF0000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>,Plus,Minus,Multiply</t>
    </r>
  </si>
  <si>
    <t>Functions and Maths</t>
  </si>
  <si>
    <t>Conditional Formatting</t>
  </si>
  <si>
    <t>Now the bank needs to process his application</t>
  </si>
  <si>
    <t>$B$11</t>
  </si>
  <si>
    <t>$C$11</t>
  </si>
  <si>
    <t>Created by Administrator on 7/05/2015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</si>
  <si>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</si>
  <si>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</si>
  <si>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</si>
  <si>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</si>
  <si>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</si>
  <si>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</si>
  <si>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</si>
  <si>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$E$11</t>
  </si>
  <si>
    <t>Term 20 Amount 410000</t>
  </si>
  <si>
    <t>Term 30 450000</t>
  </si>
  <si>
    <t>January</t>
  </si>
  <si>
    <t>February</t>
  </si>
  <si>
    <t>March</t>
  </si>
  <si>
    <t>April</t>
  </si>
  <si>
    <t>May</t>
  </si>
  <si>
    <t>June</t>
  </si>
  <si>
    <t>MENU</t>
  </si>
  <si>
    <t>1. Position</t>
  </si>
  <si>
    <t>2. Loan Calculations</t>
  </si>
  <si>
    <t>3. Scenarios</t>
  </si>
  <si>
    <t>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</si>
</sst>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$-C09]* #,##0_-;\-[$$-C09]* #,##0_-;_-[$$-C09]* &quot;-&quot;??_-;_-@_-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4" borderId="1" xfId="0" applyFont="1" applyFill="1" applyBorder="1"/>
    <xf numFmtId="0" fontId="0" fillId="3" borderId="2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164" fontId="0" fillId="0" borderId="0" xfId="0" applyNumberFormat="1"/>
    <xf numFmtId="0" fontId="0" fillId="5" borderId="3" xfId="0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1" xfId="0" applyNumberForma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10" fontId="0" fillId="0" borderId="0" xfId="0" applyNumberFormat="1"/>
    <xf numFmtId="165" fontId="0" fillId="0" borderId="0" xfId="1" applyNumberFormat="1" applyFont="1"/>
    <xf numFmtId="8" fontId="0" fillId="0" borderId="0" xfId="0" applyNumberFormat="1"/>
    <xf numFmtId="0" fontId="0" fillId="4" borderId="1" xfId="0" applyFill="1" applyBorder="1"/>
    <xf numFmtId="0" fontId="0" fillId="0" borderId="1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0" fillId="4" borderId="7" xfId="0" applyFill="1" applyBorder="1"/>
    <xf numFmtId="0" fontId="7" fillId="0" borderId="0" xfId="0" applyFont="1"/>
    <xf numFmtId="0" fontId="8" fillId="0" borderId="0" xfId="0" applyFont="1"/>
    <xf numFmtId="0" fontId="9" fillId="2" borderId="1" xfId="0" applyFont="1" applyFill="1" applyBorder="1"/>
    <xf numFmtId="0" fontId="0" fillId="0" borderId="2" xfId="0" applyBorder="1"/>
    <xf numFmtId="0" fontId="0" fillId="0" borderId="5" xfId="0" applyBorder="1"/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10" fillId="6" borderId="11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0" fillId="0" borderId="6" xfId="0" applyFill="1" applyBorder="1" applyAlignment="1"/>
    <xf numFmtId="0" fontId="11" fillId="7" borderId="0" xfId="0" applyFont="1" applyFill="1" applyBorder="1" applyAlignment="1">
      <alignment horizontal="left"/>
    </xf>
    <xf numFmtId="0" fontId="12" fillId="7" borderId="6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left"/>
    </xf>
    <xf numFmtId="0" fontId="13" fillId="6" borderId="9" xfId="0" applyFont="1" applyFill="1" applyBorder="1" applyAlignment="1">
      <alignment horizontal="right"/>
    </xf>
    <xf numFmtId="0" fontId="13" fillId="6" borderId="11" xfId="0" applyFont="1" applyFill="1" applyBorder="1" applyAlignment="1">
      <alignment horizontal="right"/>
    </xf>
    <xf numFmtId="0" fontId="0" fillId="8" borderId="0" xfId="0" applyFill="1" applyBorder="1" applyAlignment="1"/>
    <xf numFmtId="165" fontId="0" fillId="8" borderId="0" xfId="0" applyNumberFormat="1" applyFill="1" applyBorder="1" applyAlignment="1"/>
    <xf numFmtId="0" fontId="14" fillId="0" borderId="0" xfId="0" applyFont="1" applyFill="1" applyBorder="1" applyAlignment="1">
      <alignment vertical="top" wrapText="1"/>
    </xf>
    <xf numFmtId="8" fontId="0" fillId="0" borderId="10" xfId="0" applyNumberFormat="1" applyFill="1" applyBorder="1" applyAlignment="1"/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5" fillId="0" borderId="0" xfId="2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Position!$D$8</c:f>
              <c:strCache>
                <c:ptCount val="1"/>
                <c:pt idx="0">
                  <c:v>Total monthly income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Position!$E$3:$J$3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Position!$E$8:$J$8</c:f>
              <c:numCache>
                <c:formatCode>_-[$$-C09]* #,##0_-;\-[$$-C09]* #,##0_-;_-[$$-C09]* "-"??_-;_-@_-</c:formatCode>
                <c:ptCount val="6"/>
                <c:pt idx="0">
                  <c:v>8380</c:v>
                </c:pt>
                <c:pt idx="1">
                  <c:v>8178</c:v>
                </c:pt>
                <c:pt idx="2">
                  <c:v>8380</c:v>
                </c:pt>
                <c:pt idx="3">
                  <c:v>8940</c:v>
                </c:pt>
                <c:pt idx="4">
                  <c:v>8280</c:v>
                </c:pt>
                <c:pt idx="5">
                  <c:v>8480</c:v>
                </c:pt>
              </c:numCache>
            </c:numRef>
          </c:val>
        </c:ser>
        <c:ser>
          <c:idx val="1"/>
          <c:order val="1"/>
          <c:tx>
            <c:strRef>
              <c:f>Position!$D$18</c:f>
              <c:strCache>
                <c:ptCount val="1"/>
                <c:pt idx="0">
                  <c:v>Total monthly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Position!$E$3:$J$3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Position!$E$18:$J$18</c:f>
              <c:numCache>
                <c:formatCode>_-[$$-C09]* #,##0_-;\-[$$-C09]* #,##0_-;_-[$$-C09]* "-"??_-;_-@_-</c:formatCode>
                <c:ptCount val="6"/>
                <c:pt idx="0">
                  <c:v>4750</c:v>
                </c:pt>
                <c:pt idx="1">
                  <c:v>4750</c:v>
                </c:pt>
                <c:pt idx="2">
                  <c:v>4880</c:v>
                </c:pt>
                <c:pt idx="3">
                  <c:v>4880</c:v>
                </c:pt>
                <c:pt idx="4">
                  <c:v>4880</c:v>
                </c:pt>
                <c:pt idx="5">
                  <c:v>4880</c:v>
                </c:pt>
              </c:numCache>
            </c:numRef>
          </c:val>
        </c:ser>
        <c:ser>
          <c:idx val="2"/>
          <c:order val="2"/>
          <c:tx>
            <c:strRef>
              <c:f>Position!$D$22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Position!$E$3:$J$3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Position!$E$22:$J$22</c:f>
              <c:numCache>
                <c:formatCode>_-[$$-C09]* #,##0_-;\-[$$-C09]* #,##0_-;_-[$$-C09]* "-"??_-;_-@_-</c:formatCode>
                <c:ptCount val="6"/>
                <c:pt idx="0">
                  <c:v>1535</c:v>
                </c:pt>
                <c:pt idx="1">
                  <c:v>1383.5</c:v>
                </c:pt>
                <c:pt idx="2">
                  <c:v>1405</c:v>
                </c:pt>
                <c:pt idx="3">
                  <c:v>1825</c:v>
                </c:pt>
                <c:pt idx="4">
                  <c:v>1330</c:v>
                </c:pt>
                <c:pt idx="5">
                  <c:v>1480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73984"/>
        <c:axId val="134615424"/>
      </c:barChart>
      <c:catAx>
        <c:axId val="134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615424"/>
        <c:crosses val="autoZero"/>
        <c:auto val="1"/>
        <c:lblAlgn val="ctr"/>
        <c:lblOffset val="100"/>
        <c:noMultiLvlLbl val="0"/>
      </c:catAx>
      <c:valAx>
        <c:axId val="1346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C09]* #,##0_-;\-[$$-C09]* #,##0_-;_-[$$-C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7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1493520</xdr:colOff>
      <xdr:row>4</xdr:row>
      <xdr:rowOff>30480</xdr:rowOff>
    </xdr:from>
    <xdr:to>
      <xdr:col>1</xdr:col>
      <xdr:colOff>1668780</xdr:colOff>
      <xdr:row>4</xdr:row>
      <xdr:rowOff>213360</xdr:rowOff>
    </xdr:to>
    <xdr:sp macro="" textlink="">
      <xdr:nvSpPr>
        <xdr:cNvPr id="2" name="Down Arrow 1"/>
        <xdr:cNvSpPr/>
      </xdr:nvSpPr>
      <xdr:spPr>
        <a:xfrm>
          <a:off x="2103120" y="11049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1501140</xdr:colOff>
      <xdr:row>7</xdr:row>
      <xdr:rowOff>22860</xdr:rowOff>
    </xdr:from>
    <xdr:to>
      <xdr:col>1</xdr:col>
      <xdr:colOff>1676400</xdr:colOff>
      <xdr:row>8</xdr:row>
      <xdr:rowOff>15240</xdr:rowOff>
    </xdr:to>
    <xdr:sp macro="" textlink="">
      <xdr:nvSpPr>
        <xdr:cNvPr id="3" name="Down Arrow 2"/>
        <xdr:cNvSpPr/>
      </xdr:nvSpPr>
      <xdr:spPr>
        <a:xfrm>
          <a:off x="2110740" y="195072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1531620</xdr:colOff>
      <xdr:row>13</xdr:row>
      <xdr:rowOff>15240</xdr:rowOff>
    </xdr:from>
    <xdr:to>
      <xdr:col>1</xdr:col>
      <xdr:colOff>1706880</xdr:colOff>
      <xdr:row>14</xdr:row>
      <xdr:rowOff>7620</xdr:rowOff>
    </xdr:to>
    <xdr:sp macro="" textlink="">
      <xdr:nvSpPr>
        <xdr:cNvPr id="4" name="Down Arrow 3"/>
        <xdr:cNvSpPr/>
      </xdr:nvSpPr>
      <xdr:spPr>
        <a:xfrm>
          <a:off x="2141220" y="32766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1508760</xdr:colOff>
      <xdr:row>11</xdr:row>
      <xdr:rowOff>15240</xdr:rowOff>
    </xdr:from>
    <xdr:to>
      <xdr:col>1</xdr:col>
      <xdr:colOff>1684020</xdr:colOff>
      <xdr:row>12</xdr:row>
      <xdr:rowOff>7620</xdr:rowOff>
    </xdr:to>
    <xdr:sp macro="" textlink="">
      <xdr:nvSpPr>
        <xdr:cNvPr id="5" name="Down Arrow 4"/>
        <xdr:cNvSpPr/>
      </xdr:nvSpPr>
      <xdr:spPr>
        <a:xfrm>
          <a:off x="2118360" y="2514600"/>
          <a:ext cx="175260" cy="1828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854199" y="4406900"/>
    <xdr:ext cx="5245101" cy="19431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9</xdr:row>
      <xdr:rowOff>38100</xdr:rowOff>
    </xdr:from>
    <xdr:to>
      <xdr:col>4</xdr:col>
      <xdr:colOff>419100</xdr:colOff>
      <xdr:row>9</xdr:row>
      <xdr:rowOff>152400</xdr:rowOff>
    </xdr:to>
    <xdr:sp macro="" textlink="">
      <xdr:nvSpPr>
        <xdr:cNvPr id="2" name="Down Arrow 1"/>
        <xdr:cNvSpPr/>
      </xdr:nvSpPr>
      <xdr:spPr>
        <a:xfrm>
          <a:off x="3467100" y="2019300"/>
          <a:ext cx="99060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="125" zoomScaleNormal="125" workbookViewId="0"/>
  </sheetViews>
  <sheetFormatPr defaultRowHeight="15" x14ac:dyDescent="0.25"/>
  <cols>
    <col min="1" max="1" width="9.140625" style="1"/>
    <col min="2" max="2" width="58.140625" bestFit="1" customWidth="1"/>
  </cols>
  <sheetData>
    <row r="2" spans="1:6" ht="21" x14ac:dyDescent="0.35">
      <c r="B2" s="59" t="s">
        <v>0</v>
      </c>
      <c r="C2" s="60"/>
      <c r="D2" s="60"/>
      <c r="E2" s="60"/>
      <c r="F2" s="61"/>
    </row>
    <row r="4" spans="1:6" ht="18.75" x14ac:dyDescent="0.3">
      <c r="B4" s="7" t="s">
        <v>1</v>
      </c>
      <c r="D4" s="31" t="s">
        <v>41</v>
      </c>
      <c r="E4" s="36"/>
    </row>
    <row r="5" spans="1:6" ht="18.75" x14ac:dyDescent="0.3">
      <c r="B5" s="2"/>
    </row>
    <row r="6" spans="1:6" x14ac:dyDescent="0.25">
      <c r="A6" s="1">
        <v>1</v>
      </c>
      <c r="B6" s="8" t="s">
        <v>2</v>
      </c>
    </row>
    <row r="7" spans="1:6" ht="33.75" customHeight="1" x14ac:dyDescent="0.25">
      <c r="B7" s="6" t="s">
        <v>3</v>
      </c>
      <c r="D7" s="32" t="s">
        <v>40</v>
      </c>
      <c r="E7" s="33"/>
      <c r="F7" s="34"/>
    </row>
    <row r="9" spans="1:6" x14ac:dyDescent="0.25">
      <c r="A9" s="1">
        <v>2</v>
      </c>
      <c r="B9" s="3" t="s">
        <v>4</v>
      </c>
    </row>
    <row r="10" spans="1:6" x14ac:dyDescent="0.25">
      <c r="B10" s="4" t="s">
        <v>5</v>
      </c>
    </row>
    <row r="11" spans="1:6" x14ac:dyDescent="0.25">
      <c r="A11" s="1">
        <v>3</v>
      </c>
      <c r="B11" s="5" t="s">
        <v>6</v>
      </c>
      <c r="D11" s="35" t="s">
        <v>39</v>
      </c>
      <c r="E11" s="34"/>
    </row>
    <row r="12" spans="1:6" x14ac:dyDescent="0.25">
      <c r="D12" s="40" t="s">
        <v>38</v>
      </c>
    </row>
    <row r="13" spans="1:6" x14ac:dyDescent="0.25">
      <c r="B13" s="6" t="s">
        <v>43</v>
      </c>
      <c r="D13" s="41" t="s">
        <v>42</v>
      </c>
      <c r="E13" s="33"/>
      <c r="F13" s="34"/>
    </row>
    <row r="15" spans="1:6" x14ac:dyDescent="0.25">
      <c r="A15" s="1">
        <v>4</v>
      </c>
      <c r="B15" s="6" t="s">
        <v>7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25" zoomScaleNormal="125" workbookViewId="0">
      <selection activeCell="D6" sqref="D6"/>
    </sheetView>
  </sheetViews>
  <sheetFormatPr defaultRowHeight="15" x14ac:dyDescent="0.25"/>
  <sheetData>
    <row r="1" spans="1:4" x14ac:dyDescent="0.25">
      <c r="A1" t="s">
        <v>63</v>
      </c>
    </row>
    <row r="6" spans="1:4" x14ac:dyDescent="0.25">
      <c r="D6" s="58" t="s">
        <v>64</v>
      </c>
    </row>
    <row r="7" spans="1:4" x14ac:dyDescent="0.25">
      <c r="D7" s="58" t="s">
        <v>65</v>
      </c>
    </row>
    <row r="8" spans="1:4" x14ac:dyDescent="0.25">
      <c r="D8" s="58" t="s">
        <v>66</v>
      </c>
    </row>
  </sheetData>
  <hyperlinks>
    <hyperlink ref="D6" location="Position!A1" display="1. Position"/>
    <hyperlink ref="D7" location="Calculation!A1" display="2. Loan Calculations"/>
    <hyperlink ref="D8" location="'Scenario Summary'!A1" display="3. Scenario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75" zoomScaleNormal="75" workbookViewId="0"/>
  </sheetViews>
  <sheetFormatPr defaultRowHeight="15" x14ac:dyDescent="0.25"/>
  <cols>
    <col min="4" max="4" width="22.5703125" bestFit="1" customWidth="1"/>
    <col min="5" max="5" width="10.5703125" bestFit="1" customWidth="1"/>
  </cols>
  <sheetData>
    <row r="1" spans="1:11" ht="18.75" x14ac:dyDescent="0.3">
      <c r="A1" s="58" t="s">
        <v>67</v>
      </c>
      <c r="C1" s="62" t="s">
        <v>27</v>
      </c>
      <c r="D1" s="62"/>
      <c r="E1" s="62"/>
      <c r="F1" s="62"/>
      <c r="G1" s="62"/>
      <c r="H1" s="62"/>
      <c r="I1" s="62"/>
      <c r="J1" s="62"/>
      <c r="K1" s="62"/>
    </row>
    <row r="3" spans="1:11" x14ac:dyDescent="0.25">
      <c r="D3" s="9" t="s">
        <v>12</v>
      </c>
      <c r="E3" s="57" t="s">
        <v>57</v>
      </c>
      <c r="F3" s="57" t="s">
        <v>58</v>
      </c>
      <c r="G3" s="57" t="s">
        <v>59</v>
      </c>
      <c r="H3" s="57" t="s">
        <v>60</v>
      </c>
      <c r="I3" s="57" t="s">
        <v>61</v>
      </c>
      <c r="J3" s="57" t="s">
        <v>62</v>
      </c>
    </row>
    <row r="4" spans="1:11" x14ac:dyDescent="0.25">
      <c r="D4" s="14" t="s">
        <v>8</v>
      </c>
      <c r="E4" s="17">
        <v>8000</v>
      </c>
      <c r="F4" s="17">
        <v>7800</v>
      </c>
      <c r="G4" s="17">
        <v>8000</v>
      </c>
      <c r="H4" s="17">
        <v>8550</v>
      </c>
      <c r="I4" s="17">
        <v>7900</v>
      </c>
      <c r="J4" s="17">
        <v>8100</v>
      </c>
    </row>
    <row r="5" spans="1:11" x14ac:dyDescent="0.25">
      <c r="D5" s="14" t="s">
        <v>9</v>
      </c>
      <c r="E5" s="17">
        <v>80</v>
      </c>
      <c r="F5" s="17">
        <v>78</v>
      </c>
      <c r="G5" s="17">
        <v>80</v>
      </c>
      <c r="H5" s="17">
        <v>90</v>
      </c>
      <c r="I5" s="17">
        <v>80</v>
      </c>
      <c r="J5" s="17">
        <v>80</v>
      </c>
    </row>
    <row r="6" spans="1:11" x14ac:dyDescent="0.25">
      <c r="D6" s="15" t="s">
        <v>10</v>
      </c>
      <c r="E6" s="18">
        <v>300</v>
      </c>
      <c r="F6" s="18">
        <v>300</v>
      </c>
      <c r="G6" s="18">
        <v>300</v>
      </c>
      <c r="H6" s="18">
        <v>300</v>
      </c>
      <c r="I6" s="18">
        <v>300</v>
      </c>
      <c r="J6" s="18">
        <v>300</v>
      </c>
    </row>
    <row r="7" spans="1:11" x14ac:dyDescent="0.25">
      <c r="E7" s="13"/>
      <c r="F7" s="13"/>
      <c r="G7" s="13"/>
      <c r="H7" s="13"/>
      <c r="I7" s="13"/>
      <c r="J7" s="13"/>
    </row>
    <row r="8" spans="1:11" x14ac:dyDescent="0.25">
      <c r="D8" s="12" t="s">
        <v>18</v>
      </c>
      <c r="E8" s="19">
        <f>SUM(E4:E7)</f>
        <v>8380</v>
      </c>
      <c r="F8" s="19">
        <f t="shared" ref="F8:J8" si="0">SUM(F4:F7)</f>
        <v>8178</v>
      </c>
      <c r="G8" s="19">
        <f t="shared" si="0"/>
        <v>8380</v>
      </c>
      <c r="H8" s="19">
        <f t="shared" si="0"/>
        <v>8940</v>
      </c>
      <c r="I8" s="19">
        <f t="shared" si="0"/>
        <v>8280</v>
      </c>
      <c r="J8" s="19">
        <f t="shared" si="0"/>
        <v>8480</v>
      </c>
    </row>
    <row r="9" spans="1:11" x14ac:dyDescent="0.25">
      <c r="E9" s="13"/>
      <c r="F9" s="13"/>
      <c r="G9" s="13"/>
      <c r="H9" s="13"/>
      <c r="I9" s="13"/>
      <c r="J9" s="13"/>
    </row>
    <row r="10" spans="1:11" x14ac:dyDescent="0.25">
      <c r="D10" s="9" t="s">
        <v>11</v>
      </c>
      <c r="E10" s="13"/>
      <c r="F10" s="13"/>
      <c r="G10" s="13"/>
      <c r="H10" s="13"/>
      <c r="I10" s="13"/>
      <c r="J10" s="13"/>
    </row>
    <row r="11" spans="1:11" x14ac:dyDescent="0.25">
      <c r="D11" s="14" t="s">
        <v>23</v>
      </c>
      <c r="E11" s="16">
        <v>2000</v>
      </c>
      <c r="F11" s="16">
        <v>2000</v>
      </c>
      <c r="G11" s="16">
        <v>2000</v>
      </c>
      <c r="H11" s="16">
        <v>2000</v>
      </c>
      <c r="I11" s="16">
        <v>2000</v>
      </c>
      <c r="J11" s="16">
        <v>2000</v>
      </c>
    </row>
    <row r="12" spans="1:11" x14ac:dyDescent="0.25">
      <c r="D12" s="14" t="s">
        <v>13</v>
      </c>
      <c r="E12" s="17">
        <v>100</v>
      </c>
      <c r="F12" s="17">
        <v>100</v>
      </c>
      <c r="G12" s="17">
        <v>230</v>
      </c>
      <c r="H12" s="17">
        <v>230</v>
      </c>
      <c r="I12" s="17">
        <v>230</v>
      </c>
      <c r="J12" s="17">
        <v>230</v>
      </c>
    </row>
    <row r="13" spans="1:11" x14ac:dyDescent="0.25">
      <c r="D13" s="14" t="s">
        <v>14</v>
      </c>
      <c r="E13" s="17">
        <v>800</v>
      </c>
      <c r="F13" s="17">
        <v>800</v>
      </c>
      <c r="G13" s="17">
        <v>800</v>
      </c>
      <c r="H13" s="17">
        <v>800</v>
      </c>
      <c r="I13" s="17">
        <v>800</v>
      </c>
      <c r="J13" s="17">
        <v>800</v>
      </c>
    </row>
    <row r="14" spans="1:11" x14ac:dyDescent="0.25">
      <c r="D14" s="14" t="s">
        <v>15</v>
      </c>
      <c r="E14" s="17">
        <v>250</v>
      </c>
      <c r="F14" s="17">
        <v>250</v>
      </c>
      <c r="G14" s="17">
        <v>250</v>
      </c>
      <c r="H14" s="17">
        <v>250</v>
      </c>
      <c r="I14" s="17">
        <v>250</v>
      </c>
      <c r="J14" s="17">
        <v>250</v>
      </c>
    </row>
    <row r="15" spans="1:11" x14ac:dyDescent="0.25">
      <c r="D15" s="14" t="s">
        <v>16</v>
      </c>
      <c r="E15" s="17">
        <v>600</v>
      </c>
      <c r="F15" s="17">
        <v>600</v>
      </c>
      <c r="G15" s="17">
        <v>600</v>
      </c>
      <c r="H15" s="17">
        <v>600</v>
      </c>
      <c r="I15" s="17">
        <v>600</v>
      </c>
      <c r="J15" s="17">
        <v>600</v>
      </c>
    </row>
    <row r="16" spans="1:11" x14ac:dyDescent="0.25">
      <c r="D16" s="15" t="s">
        <v>17</v>
      </c>
      <c r="E16" s="18">
        <v>1000</v>
      </c>
      <c r="F16" s="18">
        <v>1000</v>
      </c>
      <c r="G16" s="18">
        <v>1000</v>
      </c>
      <c r="H16" s="18">
        <v>1000</v>
      </c>
      <c r="I16" s="18">
        <v>1000</v>
      </c>
      <c r="J16" s="18">
        <v>1000</v>
      </c>
    </row>
    <row r="17" spans="4:10" x14ac:dyDescent="0.25">
      <c r="E17" s="13"/>
      <c r="F17" s="13"/>
      <c r="G17" s="13"/>
      <c r="H17" s="13"/>
      <c r="I17" s="13"/>
      <c r="J17" s="13"/>
    </row>
    <row r="18" spans="4:10" x14ac:dyDescent="0.25">
      <c r="D18" s="12" t="s">
        <v>19</v>
      </c>
      <c r="E18" s="19">
        <f>SUM(E11:E17)</f>
        <v>4750</v>
      </c>
      <c r="F18" s="19">
        <f t="shared" ref="F18:J18" si="1">SUM(F11:F17)</f>
        <v>4750</v>
      </c>
      <c r="G18" s="19">
        <f t="shared" si="1"/>
        <v>4880</v>
      </c>
      <c r="H18" s="19">
        <f t="shared" si="1"/>
        <v>4880</v>
      </c>
      <c r="I18" s="19">
        <f t="shared" si="1"/>
        <v>4880</v>
      </c>
      <c r="J18" s="19">
        <f t="shared" si="1"/>
        <v>4880</v>
      </c>
    </row>
    <row r="19" spans="4:10" x14ac:dyDescent="0.25">
      <c r="E19" s="13"/>
      <c r="F19" s="13"/>
      <c r="G19" s="13"/>
      <c r="H19" s="13"/>
      <c r="I19" s="13"/>
      <c r="J19" s="13"/>
    </row>
    <row r="20" spans="4:10" x14ac:dyDescent="0.25">
      <c r="D20" s="9" t="s">
        <v>20</v>
      </c>
      <c r="E20" s="16">
        <f>E8-E18</f>
        <v>3630</v>
      </c>
      <c r="F20" s="16">
        <f t="shared" ref="F20:J20" si="2">F8-F18</f>
        <v>3428</v>
      </c>
      <c r="G20" s="16">
        <f t="shared" si="2"/>
        <v>3500</v>
      </c>
      <c r="H20" s="16">
        <f t="shared" si="2"/>
        <v>4060</v>
      </c>
      <c r="I20" s="16">
        <f t="shared" si="2"/>
        <v>3400</v>
      </c>
      <c r="J20" s="16">
        <f t="shared" si="2"/>
        <v>3600</v>
      </c>
    </row>
    <row r="21" spans="4:10" x14ac:dyDescent="0.25">
      <c r="D21" s="10" t="s">
        <v>21</v>
      </c>
      <c r="E21" s="17">
        <f>E8*25%</f>
        <v>2095</v>
      </c>
      <c r="F21" s="17">
        <f t="shared" ref="F21:J21" si="3">F8*25%</f>
        <v>2044.5</v>
      </c>
      <c r="G21" s="17">
        <f t="shared" si="3"/>
        <v>2095</v>
      </c>
      <c r="H21" s="17">
        <f t="shared" si="3"/>
        <v>2235</v>
      </c>
      <c r="I21" s="17">
        <f t="shared" si="3"/>
        <v>2070</v>
      </c>
      <c r="J21" s="17">
        <f t="shared" si="3"/>
        <v>2120</v>
      </c>
    </row>
    <row r="22" spans="4:10" x14ac:dyDescent="0.25">
      <c r="D22" s="11" t="s">
        <v>22</v>
      </c>
      <c r="E22" s="18">
        <f>E20-E21</f>
        <v>1535</v>
      </c>
      <c r="F22" s="18">
        <f t="shared" ref="F22:J22" si="4">F20-F21</f>
        <v>1383.5</v>
      </c>
      <c r="G22" s="18">
        <f t="shared" si="4"/>
        <v>1405</v>
      </c>
      <c r="H22" s="18">
        <f t="shared" si="4"/>
        <v>1825</v>
      </c>
      <c r="I22" s="18">
        <f t="shared" si="4"/>
        <v>1330</v>
      </c>
      <c r="J22" s="18">
        <f t="shared" si="4"/>
        <v>1480</v>
      </c>
    </row>
  </sheetData>
  <mergeCells count="1">
    <mergeCell ref="C1:K1"/>
  </mergeCells>
  <hyperlinks>
    <hyperlink ref="A1" location="Menu!A1" display="Menu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25" zoomScaleNormal="125" workbookViewId="0"/>
  </sheetViews>
  <sheetFormatPr defaultRowHeight="15" x14ac:dyDescent="0.25"/>
  <cols>
    <col min="1" max="1" width="13" customWidth="1"/>
    <col min="2" max="2" width="12.42578125" customWidth="1"/>
    <col min="3" max="3" width="12.5703125" bestFit="1" customWidth="1"/>
    <col min="5" max="5" width="12.7109375" customWidth="1"/>
    <col min="7" max="7" width="17.28515625" customWidth="1"/>
  </cols>
  <sheetData>
    <row r="1" spans="1:7" x14ac:dyDescent="0.25">
      <c r="A1" s="58" t="s">
        <v>67</v>
      </c>
    </row>
    <row r="2" spans="1:7" ht="47.25" customHeight="1" x14ac:dyDescent="0.25">
      <c r="A2" s="20" t="s">
        <v>24</v>
      </c>
      <c r="B2" s="20"/>
      <c r="C2" s="20"/>
      <c r="D2" s="20" t="s">
        <v>25</v>
      </c>
      <c r="E2" s="21"/>
      <c r="F2" s="21"/>
      <c r="G2" s="22" t="s">
        <v>26</v>
      </c>
    </row>
    <row r="3" spans="1:7" ht="18.75" x14ac:dyDescent="0.3">
      <c r="A3" s="24">
        <f>Position!E22</f>
        <v>1535</v>
      </c>
      <c r="B3" s="24"/>
      <c r="C3" s="24"/>
      <c r="D3" s="24">
        <v>2000</v>
      </c>
      <c r="E3" s="24"/>
      <c r="F3" s="24"/>
      <c r="G3" s="25">
        <f>A3+D3</f>
        <v>3535</v>
      </c>
    </row>
    <row r="5" spans="1:7" x14ac:dyDescent="0.25">
      <c r="A5" s="37" t="s">
        <v>30</v>
      </c>
      <c r="B5" s="37"/>
    </row>
    <row r="6" spans="1:7" x14ac:dyDescent="0.25">
      <c r="A6" s="38" t="s">
        <v>28</v>
      </c>
      <c r="B6" s="38"/>
      <c r="C6" s="38"/>
      <c r="D6" s="38"/>
      <c r="E6" s="38"/>
    </row>
    <row r="7" spans="1:7" x14ac:dyDescent="0.25">
      <c r="A7" s="38" t="s">
        <v>29</v>
      </c>
      <c r="B7" s="38"/>
      <c r="C7" s="38"/>
      <c r="D7" s="38"/>
      <c r="E7" s="38"/>
    </row>
    <row r="9" spans="1:7" x14ac:dyDescent="0.25">
      <c r="A9" s="63" t="s">
        <v>31</v>
      </c>
      <c r="B9" s="64"/>
      <c r="C9" s="64"/>
      <c r="D9" s="64"/>
      <c r="E9" s="64"/>
    </row>
    <row r="11" spans="1:7" ht="30" x14ac:dyDescent="0.25">
      <c r="A11" s="26" t="s">
        <v>35</v>
      </c>
      <c r="B11" s="26" t="s">
        <v>36</v>
      </c>
      <c r="C11" s="26" t="s">
        <v>32</v>
      </c>
      <c r="D11" s="26" t="s">
        <v>33</v>
      </c>
      <c r="E11" s="27" t="s">
        <v>34</v>
      </c>
    </row>
    <row r="12" spans="1:7" x14ac:dyDescent="0.25">
      <c r="A12" s="28">
        <v>5.5E-2</v>
      </c>
      <c r="B12">
        <v>30</v>
      </c>
      <c r="C12" s="29">
        <v>450000</v>
      </c>
      <c r="D12">
        <v>0</v>
      </c>
      <c r="E12" s="30">
        <f>ABS(PMT(A12/12,B12*12,C12,A16,A171))</f>
        <v>2555.0505060615128</v>
      </c>
    </row>
    <row r="14" spans="1:7" x14ac:dyDescent="0.25">
      <c r="A14" s="39" t="s">
        <v>37</v>
      </c>
      <c r="B14" s="56" t="str">
        <f>IF(AND(Position!G4&gt;2,Calculation!E12&lt;Calculation!G3*75%),"Yes","No")</f>
        <v>Yes</v>
      </c>
    </row>
    <row r="15" spans="1:7" x14ac:dyDescent="0.25">
      <c r="D15" s="23"/>
    </row>
    <row r="18" spans="7:7" x14ac:dyDescent="0.25">
      <c r="G18" s="23"/>
    </row>
  </sheetData>
  <scenarios current="1" show="1" sqref="E11">
    <scenario name="Term 20 Amount 410000" locked="1" count="2" user="Administrator" comment="Created by Administrator on 7/05/2015">
      <inputCells r="B12" val="20"/>
      <inputCells r="C12" val="410000" numFmtId="165"/>
    </scenario>
    <scenario name="Term 30 450000" locked="1" count="2" user="Administrator" comment="Created by Administrator on 7/05/2015">
      <inputCells r="B12" val="30"/>
      <inputCells r="C12" val="450000" numFmtId="165"/>
    </scenario>
  </scenarios>
  <mergeCells count="1">
    <mergeCell ref="A9:E9"/>
  </mergeCells>
  <conditionalFormatting sqref="B14">
    <cfRule type="containsText" dxfId="1" priority="1" operator="containsText" text="No">
      <formula>NOT(ISERROR(SEARCH("No",B14)))</formula>
    </cfRule>
    <cfRule type="containsText" dxfId="0" priority="2" operator="containsText" text="Yes">
      <formula>NOT(ISERROR(SEARCH("Yes",B14)))</formula>
    </cfRule>
  </conditionalFormatting>
  <hyperlinks>
    <hyperlink ref="A1" location="Menu!A1" display="Menu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"/>
  <sheetViews>
    <sheetView showGridLines="0" workbookViewId="0"/>
  </sheetViews>
  <sheetFormatPr defaultRowHeight="15" outlineLevelRow="1" outlineLevelCol="1" x14ac:dyDescent="0.25"/>
  <cols>
    <col min="3" max="3" width="6.140625" customWidth="1"/>
    <col min="4" max="6" width="20.42578125" bestFit="1" customWidth="1" outlineLevel="1"/>
  </cols>
  <sheetData>
    <row r="1" spans="1:6" ht="15.75" thickBot="1" x14ac:dyDescent="0.3">
      <c r="A1" s="58" t="s">
        <v>67</v>
      </c>
    </row>
    <row r="2" spans="1:6" ht="15.75" x14ac:dyDescent="0.25">
      <c r="B2" s="45" t="s">
        <v>47</v>
      </c>
      <c r="C2" s="45"/>
      <c r="D2" s="50"/>
      <c r="E2" s="50"/>
      <c r="F2" s="50"/>
    </row>
    <row r="3" spans="1:6" ht="15.75" collapsed="1" x14ac:dyDescent="0.25">
      <c r="B3" s="44"/>
      <c r="C3" s="44"/>
      <c r="D3" s="51" t="s">
        <v>49</v>
      </c>
      <c r="E3" s="51" t="s">
        <v>55</v>
      </c>
      <c r="F3" s="51" t="s">
        <v>56</v>
      </c>
    </row>
    <row r="4" spans="1:6" ht="22.5" hidden="1" outlineLevel="1" x14ac:dyDescent="0.25">
      <c r="B4" s="47"/>
      <c r="C4" s="47"/>
      <c r="D4" s="42"/>
      <c r="E4" s="54" t="s">
        <v>46</v>
      </c>
      <c r="F4" s="54" t="s">
        <v>46</v>
      </c>
    </row>
    <row r="5" spans="1:6" x14ac:dyDescent="0.25">
      <c r="B5" s="48" t="s">
        <v>48</v>
      </c>
      <c r="C5" s="48"/>
      <c r="D5" s="46"/>
      <c r="E5" s="46"/>
      <c r="F5" s="46"/>
    </row>
    <row r="6" spans="1:6" outlineLevel="1" x14ac:dyDescent="0.25">
      <c r="B6" s="47"/>
      <c r="C6" s="47" t="s">
        <v>44</v>
      </c>
      <c r="D6" s="42">
        <v>30</v>
      </c>
      <c r="E6" s="52">
        <v>20</v>
      </c>
      <c r="F6" s="52">
        <v>30</v>
      </c>
    </row>
    <row r="7" spans="1:6" outlineLevel="1" x14ac:dyDescent="0.25">
      <c r="B7" s="47"/>
      <c r="C7" s="47" t="s">
        <v>45</v>
      </c>
      <c r="D7" s="43">
        <v>450000</v>
      </c>
      <c r="E7" s="53">
        <v>410000</v>
      </c>
      <c r="F7" s="53">
        <v>450000</v>
      </c>
    </row>
    <row r="8" spans="1:6" x14ac:dyDescent="0.25">
      <c r="B8" s="48" t="s">
        <v>50</v>
      </c>
      <c r="C8" s="48"/>
      <c r="D8" s="46"/>
      <c r="E8" s="46"/>
      <c r="F8" s="46"/>
    </row>
    <row r="9" spans="1:6" ht="15.75" outlineLevel="1" thickBot="1" x14ac:dyDescent="0.3">
      <c r="B9" s="49"/>
      <c r="C9" s="49" t="s">
        <v>54</v>
      </c>
      <c r="D9" s="55">
        <v>2555.0505060615101</v>
      </c>
      <c r="E9" s="55">
        <v>2820.3379622228799</v>
      </c>
      <c r="F9" s="55">
        <v>2555.0505060615101</v>
      </c>
    </row>
    <row r="10" spans="1:6" x14ac:dyDescent="0.25">
      <c r="B10" t="s">
        <v>51</v>
      </c>
    </row>
    <row r="11" spans="1:6" x14ac:dyDescent="0.25">
      <c r="B11" t="s">
        <v>52</v>
      </c>
    </row>
    <row r="12" spans="1:6" x14ac:dyDescent="0.25">
      <c r="B12" t="s">
        <v>53</v>
      </c>
    </row>
  </sheetData>
  <hyperlinks>
    <hyperlink ref="A1" location="Menu!A1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The Scene</vt:lpstr>
      <vt:lpstr>Menu</vt:lpstr>
      <vt:lpstr>Position</vt:lpstr>
      <vt:lpstr>Calculation</vt:lpstr>
      <vt:lpstr>Scenario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2015-04-29T02:02:43Z</dcterms:created>
  <dcterms:modified xsi:type="dcterms:W3CDTF">2015-05-15T01:42:53Z</dcterms:modified>
</cp:coreProperties>
</file>